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0" yWindow="90" windowWidth="18570" windowHeight="7300"/>
  </bookViews>
  <sheets>
    <sheet name="Data Entry" sheetId="1" r:id="rId1"/>
  </sheets>
  <externalReferences>
    <externalReference r:id="rId2"/>
  </externalReferences>
  <definedNames>
    <definedName name="_xlnm._FilterDatabase" localSheetId="0" hidden="1">'Data Entry'!$B$6:$J$13</definedName>
    <definedName name="Accounts">'[1]Chart of Accounts'!$B$4:$C$19</definedName>
    <definedName name="BankAccounts">'[1]Bank Accounts'!$B$8:$O$21</definedName>
    <definedName name="BegPrincipal">'[1]Top Level'!#REF!</definedName>
    <definedName name="Chart">'[1]Chart of Accounts'!$B$4:$D$17</definedName>
    <definedName name="CurrentYr">'[1]Top Level'!$B$3</definedName>
    <definedName name="CurrQtr">'[1]Top Level'!$B$6</definedName>
    <definedName name="LKMonth">'[1]Chart of Accounts'!$F$11:$H$22</definedName>
    <definedName name="LKMonthName">'[1]Chart of Accounts'!$G$11:$H$22</definedName>
    <definedName name="LKQtr">'[1]Chart of Accounts'!$F$4:$K$7</definedName>
    <definedName name="_xlnm.Print_Titles" localSheetId="0">'Data Entry'!$3:$6</definedName>
    <definedName name="Reserve">'[1]Top Level'!$E$8</definedName>
    <definedName name="rptbanknum">OFFSET('Data Entry'!#REF!,0,0,COUNT('Data Entry'!$D:$D),1)</definedName>
    <definedName name="RptMonths">OFFSET('Data Entry'!#REF!,0,0,COUNT('Data Entry'!$C:$C),1)</definedName>
    <definedName name="SumAccount">'Data Entry'!$F$7:$F$14</definedName>
    <definedName name="SumBank">'Data Entry'!$D$7:$D$14</definedName>
    <definedName name="SumExp">'Data Entry'!$I$7:$I$14</definedName>
    <definedName name="SumMonth">'Data Entry'!$B$7:$B$14</definedName>
    <definedName name="SumMonthNum">'Data Entry'!$C$7:$C$14</definedName>
    <definedName name="SumRevenue">'Data Entry'!$H$7:$H$14</definedName>
  </definedNames>
  <calcPr calcId="124519"/>
</workbook>
</file>

<file path=xl/calcChain.xml><?xml version="1.0" encoding="utf-8"?>
<calcChain xmlns="http://schemas.openxmlformats.org/spreadsheetml/2006/main">
  <c r="B3" i="1"/>
  <c r="I15"/>
  <c r="H15"/>
  <c r="G13"/>
  <c r="E13"/>
  <c r="C13"/>
  <c r="G12"/>
  <c r="E12"/>
  <c r="G11"/>
  <c r="E11"/>
  <c r="G10"/>
  <c r="E10"/>
  <c r="G9"/>
  <c r="E9"/>
  <c r="G8"/>
  <c r="E8"/>
  <c r="G7"/>
  <c r="E7"/>
</calcChain>
</file>

<file path=xl/comments1.xml><?xml version="1.0" encoding="utf-8"?>
<comments xmlns="http://schemas.openxmlformats.org/spreadsheetml/2006/main">
  <authors>
    <author>Dawn Jacobson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This is the month that the line item was reported on the financial statements.</t>
        </r>
      </text>
    </comment>
  </commentList>
</comments>
</file>

<file path=xl/sharedStrings.xml><?xml version="1.0" encoding="utf-8"?>
<sst xmlns="http://schemas.openxmlformats.org/spreadsheetml/2006/main" count="24" uniqueCount="19">
  <si>
    <t>Lutheran Church of the Resurrection</t>
  </si>
  <si>
    <t>Endowment Fund</t>
  </si>
  <si>
    <t>Month</t>
  </si>
  <si>
    <t>Month No.</t>
  </si>
  <si>
    <t>Bank Account</t>
  </si>
  <si>
    <t>Bank Name</t>
  </si>
  <si>
    <t>Account #</t>
  </si>
  <si>
    <t>Account Name</t>
  </si>
  <si>
    <t>Dollars ($)</t>
  </si>
  <si>
    <t>Revenue</t>
  </si>
  <si>
    <t>Expense</t>
  </si>
  <si>
    <t>Notes</t>
  </si>
  <si>
    <t>December</t>
  </si>
  <si>
    <t>Hospitality Center (12/20/19) Check #1137</t>
  </si>
  <si>
    <t>Cops &amp; Kids Reading (12/21/19) Check #1138</t>
  </si>
  <si>
    <t>Bethany House of Caring (12/22/19) Check #1139</t>
  </si>
  <si>
    <t>Tiny Homes-Milwaukee (12/20/19) Check #1140</t>
  </si>
  <si>
    <t>Hopes Center of Racine (12/20/19)  Check #1141</t>
  </si>
  <si>
    <t>Tiny Home (Sunday School Matching) Check #1014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</si>
</sst>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center" vertical="center"/>
    </xf>
    <xf numFmtId="43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43" fontId="7" fillId="0" borderId="2" xfId="1" applyNumberFormat="1" applyFont="1" applyFill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left" vertical="center"/>
    </xf>
    <xf numFmtId="43" fontId="7" fillId="0" borderId="4" xfId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4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0">
    <cellStyle name="Currency" xfId="1" builtinId="4"/>
    <cellStyle name="Currency 2" xfId="2"/>
    <cellStyle name="Currency 2 2" xfId="3"/>
    <cellStyle name="Currency 2 3" xfId="4"/>
    <cellStyle name="Currency 2 4" xfId="5"/>
    <cellStyle name="Normal" xfId="0" builtinId="0"/>
    <cellStyle name="Normal 2" xfId="6"/>
    <cellStyle name="Normal 2 2" xfId="7"/>
    <cellStyle name="Normal 2 3" xfId="8"/>
    <cellStyle name="Normal 2 4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Endowmen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uarterly Statement"/>
      <sheetName val="Top Level"/>
      <sheetName val="Data Entry"/>
      <sheetName val="Bank Accounts"/>
      <sheetName val="Chart of Accounts"/>
      <sheetName val="Home Show-Blank"/>
      <sheetName val="Home Show-Raffle Tickets"/>
      <sheetName val="Home Show-Admission Tickets"/>
      <sheetName val="Home Show-Program Books"/>
      <sheetName val="Home Show-5050 Raffle"/>
      <sheetName val="Home Show-Concessions"/>
      <sheetName val="Home Show-Merchandise"/>
      <sheetName val="Principal Recon"/>
    </sheetNames>
    <sheetDataSet>
      <sheetData sheetId="0"/>
      <sheetData sheetId="1">
        <row r="3">
          <cell r="B3">
            <v>2019</v>
          </cell>
        </row>
        <row r="6">
          <cell r="B6">
            <v>4</v>
          </cell>
        </row>
        <row r="8">
          <cell r="E8">
            <v>0.15</v>
          </cell>
        </row>
      </sheetData>
      <sheetData sheetId="2"/>
      <sheetData sheetId="3">
        <row r="8">
          <cell r="B8">
            <v>0</v>
          </cell>
          <cell r="E8">
            <v>140177.34</v>
          </cell>
          <cell r="H8">
            <v>736.25</v>
          </cell>
          <cell r="K8">
            <v>21916.78</v>
          </cell>
          <cell r="O8">
            <v>126258.65</v>
          </cell>
        </row>
        <row r="9">
          <cell r="B9">
            <v>1</v>
          </cell>
          <cell r="C9">
            <v>7583.99</v>
          </cell>
          <cell r="D9">
            <v>0</v>
          </cell>
          <cell r="E9">
            <v>147761.32999999999</v>
          </cell>
          <cell r="F9">
            <v>0</v>
          </cell>
          <cell r="G9">
            <v>0</v>
          </cell>
          <cell r="H9">
            <v>736.25</v>
          </cell>
          <cell r="I9">
            <v>0</v>
          </cell>
          <cell r="J9">
            <v>0</v>
          </cell>
          <cell r="K9">
            <v>21916.78</v>
          </cell>
          <cell r="M9">
            <v>0</v>
          </cell>
          <cell r="N9">
            <v>0</v>
          </cell>
          <cell r="O9">
            <v>126258.65</v>
          </cell>
        </row>
        <row r="10">
          <cell r="B10">
            <v>2</v>
          </cell>
          <cell r="C10">
            <v>2418.13</v>
          </cell>
          <cell r="D10">
            <v>0</v>
          </cell>
          <cell r="E10">
            <v>150179.46</v>
          </cell>
          <cell r="F10">
            <v>2930</v>
          </cell>
          <cell r="G10">
            <v>0</v>
          </cell>
          <cell r="H10">
            <v>3666.25</v>
          </cell>
          <cell r="I10">
            <v>0</v>
          </cell>
          <cell r="J10">
            <v>0</v>
          </cell>
          <cell r="K10">
            <v>21916.78</v>
          </cell>
          <cell r="M10">
            <v>2930</v>
          </cell>
          <cell r="N10">
            <v>0</v>
          </cell>
          <cell r="O10">
            <v>129188.65</v>
          </cell>
        </row>
        <row r="11">
          <cell r="B11">
            <v>3</v>
          </cell>
          <cell r="C11">
            <v>1978.48</v>
          </cell>
          <cell r="D11">
            <v>0</v>
          </cell>
          <cell r="E11">
            <v>152157.94</v>
          </cell>
          <cell r="F11">
            <v>0</v>
          </cell>
          <cell r="G11">
            <v>0</v>
          </cell>
          <cell r="H11">
            <v>3666.25</v>
          </cell>
          <cell r="I11">
            <v>0</v>
          </cell>
          <cell r="J11">
            <v>0</v>
          </cell>
          <cell r="K11">
            <v>21916.78</v>
          </cell>
          <cell r="M11">
            <v>0</v>
          </cell>
          <cell r="N11">
            <v>0</v>
          </cell>
          <cell r="O11">
            <v>129188.65</v>
          </cell>
        </row>
        <row r="12">
          <cell r="B12">
            <v>4</v>
          </cell>
          <cell r="C12">
            <v>3077.61</v>
          </cell>
          <cell r="D12">
            <v>0</v>
          </cell>
          <cell r="E12">
            <v>155235.54999999999</v>
          </cell>
          <cell r="F12">
            <v>0</v>
          </cell>
          <cell r="G12">
            <v>0</v>
          </cell>
          <cell r="H12">
            <v>3666.25</v>
          </cell>
          <cell r="I12">
            <v>0</v>
          </cell>
          <cell r="J12">
            <v>0</v>
          </cell>
          <cell r="K12">
            <v>21916.78</v>
          </cell>
          <cell r="M12">
            <v>0</v>
          </cell>
          <cell r="N12">
            <v>0</v>
          </cell>
          <cell r="O12">
            <v>129188.65</v>
          </cell>
        </row>
        <row r="13">
          <cell r="B13">
            <v>5</v>
          </cell>
          <cell r="C13">
            <v>0</v>
          </cell>
          <cell r="D13">
            <v>4498.88</v>
          </cell>
          <cell r="E13">
            <v>150736.66999999998</v>
          </cell>
          <cell r="F13">
            <v>0</v>
          </cell>
          <cell r="G13">
            <v>0</v>
          </cell>
          <cell r="H13">
            <v>3666.25</v>
          </cell>
          <cell r="I13">
            <v>0</v>
          </cell>
          <cell r="J13">
            <v>0</v>
          </cell>
          <cell r="K13">
            <v>21916.78</v>
          </cell>
          <cell r="M13">
            <v>0</v>
          </cell>
          <cell r="N13">
            <v>0</v>
          </cell>
          <cell r="O13">
            <v>129188.65</v>
          </cell>
        </row>
        <row r="14">
          <cell r="B14">
            <v>6</v>
          </cell>
          <cell r="C14">
            <v>6113.99</v>
          </cell>
          <cell r="D14">
            <v>0</v>
          </cell>
          <cell r="E14">
            <v>156850.65999999997</v>
          </cell>
          <cell r="F14">
            <v>0</v>
          </cell>
          <cell r="G14">
            <v>0</v>
          </cell>
          <cell r="H14">
            <v>3666.25</v>
          </cell>
          <cell r="I14">
            <v>0</v>
          </cell>
          <cell r="J14">
            <v>0</v>
          </cell>
          <cell r="K14">
            <v>21916.78</v>
          </cell>
          <cell r="M14">
            <v>0</v>
          </cell>
          <cell r="N14">
            <v>0</v>
          </cell>
          <cell r="O14">
            <v>129188.65</v>
          </cell>
        </row>
        <row r="15">
          <cell r="B15">
            <v>7</v>
          </cell>
          <cell r="C15">
            <v>113.29</v>
          </cell>
          <cell r="D15">
            <v>0</v>
          </cell>
          <cell r="E15">
            <v>156963.94999999998</v>
          </cell>
          <cell r="F15">
            <v>70</v>
          </cell>
          <cell r="G15">
            <v>0</v>
          </cell>
          <cell r="H15">
            <v>3736.25</v>
          </cell>
          <cell r="I15">
            <v>0</v>
          </cell>
          <cell r="J15">
            <v>0</v>
          </cell>
          <cell r="K15">
            <v>21916.78</v>
          </cell>
          <cell r="M15">
            <v>70</v>
          </cell>
          <cell r="N15">
            <v>0</v>
          </cell>
          <cell r="O15">
            <v>129258.65</v>
          </cell>
        </row>
        <row r="16">
          <cell r="B16">
            <v>8</v>
          </cell>
          <cell r="C16">
            <v>0</v>
          </cell>
          <cell r="D16">
            <v>792.49</v>
          </cell>
          <cell r="E16">
            <v>156171.46</v>
          </cell>
          <cell r="F16">
            <v>0</v>
          </cell>
          <cell r="G16">
            <v>0</v>
          </cell>
          <cell r="H16">
            <v>3736.25</v>
          </cell>
          <cell r="I16">
            <v>0</v>
          </cell>
          <cell r="J16">
            <v>0</v>
          </cell>
          <cell r="K16">
            <v>21916.78</v>
          </cell>
          <cell r="M16">
            <v>0</v>
          </cell>
          <cell r="N16">
            <v>0</v>
          </cell>
          <cell r="O16">
            <v>129258.65</v>
          </cell>
        </row>
        <row r="17">
          <cell r="B17">
            <v>9</v>
          </cell>
          <cell r="C17">
            <v>1245.49</v>
          </cell>
          <cell r="D17">
            <v>0</v>
          </cell>
          <cell r="E17">
            <v>157416.94999999998</v>
          </cell>
          <cell r="F17">
            <v>0</v>
          </cell>
          <cell r="G17">
            <v>0</v>
          </cell>
          <cell r="H17">
            <v>3736.25</v>
          </cell>
          <cell r="I17">
            <v>0</v>
          </cell>
          <cell r="J17">
            <v>0</v>
          </cell>
          <cell r="K17">
            <v>21916.78</v>
          </cell>
          <cell r="M17">
            <v>0</v>
          </cell>
          <cell r="N17">
            <v>0</v>
          </cell>
          <cell r="O17">
            <v>129258.65</v>
          </cell>
        </row>
        <row r="18">
          <cell r="B18">
            <v>10</v>
          </cell>
          <cell r="C18">
            <v>3057.01</v>
          </cell>
          <cell r="D18">
            <v>0</v>
          </cell>
          <cell r="E18">
            <v>160473.96</v>
          </cell>
          <cell r="F18">
            <v>25</v>
          </cell>
          <cell r="G18">
            <v>0</v>
          </cell>
          <cell r="H18">
            <v>3761.25</v>
          </cell>
          <cell r="I18">
            <v>0</v>
          </cell>
          <cell r="J18">
            <v>0</v>
          </cell>
          <cell r="K18">
            <v>21916.78</v>
          </cell>
          <cell r="M18">
            <v>25</v>
          </cell>
          <cell r="N18">
            <v>0</v>
          </cell>
          <cell r="O18">
            <v>129283.65</v>
          </cell>
        </row>
        <row r="19">
          <cell r="B19">
            <v>11</v>
          </cell>
          <cell r="C19">
            <v>2943.78</v>
          </cell>
          <cell r="D19">
            <v>0</v>
          </cell>
          <cell r="E19">
            <v>163417.74</v>
          </cell>
          <cell r="F19">
            <v>0</v>
          </cell>
          <cell r="G19">
            <v>0</v>
          </cell>
          <cell r="H19">
            <v>3761.25</v>
          </cell>
          <cell r="I19">
            <v>0</v>
          </cell>
          <cell r="J19">
            <v>0</v>
          </cell>
          <cell r="K19">
            <v>21916.78</v>
          </cell>
          <cell r="M19">
            <v>0</v>
          </cell>
          <cell r="N19">
            <v>0</v>
          </cell>
          <cell r="O19">
            <v>129283.65</v>
          </cell>
        </row>
        <row r="20">
          <cell r="B20">
            <v>12</v>
          </cell>
          <cell r="C20">
            <v>3978.13</v>
          </cell>
          <cell r="D20">
            <v>9000</v>
          </cell>
          <cell r="E20">
            <v>158395.87</v>
          </cell>
          <cell r="F20">
            <v>0</v>
          </cell>
          <cell r="G20">
            <v>3200</v>
          </cell>
          <cell r="H20">
            <v>561.25</v>
          </cell>
          <cell r="I20">
            <v>4271.87</v>
          </cell>
          <cell r="J20">
            <v>230.54</v>
          </cell>
          <cell r="K20">
            <v>25958.109999999997</v>
          </cell>
          <cell r="M20">
            <v>0</v>
          </cell>
          <cell r="N20">
            <v>0</v>
          </cell>
          <cell r="O20">
            <v>129283.65</v>
          </cell>
        </row>
        <row r="21">
          <cell r="C21">
            <v>32509.899999999998</v>
          </cell>
          <cell r="D21">
            <v>14291.369999999999</v>
          </cell>
          <cell r="E21">
            <v>158395.87</v>
          </cell>
          <cell r="F21">
            <v>3025</v>
          </cell>
          <cell r="G21">
            <v>3200</v>
          </cell>
          <cell r="H21">
            <v>561.25</v>
          </cell>
          <cell r="I21">
            <v>4271.87</v>
          </cell>
          <cell r="J21">
            <v>230.54</v>
          </cell>
          <cell r="K21">
            <v>25958.109999999997</v>
          </cell>
          <cell r="M21">
            <v>3025</v>
          </cell>
          <cell r="N21">
            <v>0</v>
          </cell>
          <cell r="O21">
            <v>129283.65</v>
          </cell>
        </row>
      </sheetData>
      <sheetData sheetId="4">
        <row r="4">
          <cell r="B4">
            <v>1000</v>
          </cell>
          <cell r="C4" t="str">
            <v>Fidelity Investments</v>
          </cell>
          <cell r="F4">
            <v>1</v>
          </cell>
          <cell r="G4" t="str">
            <v>January</v>
          </cell>
          <cell r="H4" t="str">
            <v>February</v>
          </cell>
          <cell r="I4" t="str">
            <v>March</v>
          </cell>
          <cell r="J4" t="str">
            <v>1st Quarter</v>
          </cell>
        </row>
        <row r="5">
          <cell r="B5">
            <v>1010</v>
          </cell>
          <cell r="C5" t="str">
            <v>Johnson Bank - Checking</v>
          </cell>
          <cell r="F5">
            <v>2</v>
          </cell>
          <cell r="G5" t="str">
            <v>April</v>
          </cell>
          <cell r="H5" t="str">
            <v>May</v>
          </cell>
          <cell r="I5" t="str">
            <v>June</v>
          </cell>
          <cell r="J5" t="str">
            <v>2nd Quarter</v>
          </cell>
        </row>
        <row r="6">
          <cell r="B6">
            <v>1020</v>
          </cell>
          <cell r="C6" t="str">
            <v>Racine Community Foundation</v>
          </cell>
          <cell r="F6">
            <v>3</v>
          </cell>
          <cell r="G6" t="str">
            <v>July</v>
          </cell>
          <cell r="H6" t="str">
            <v>August</v>
          </cell>
          <cell r="I6" t="str">
            <v>September</v>
          </cell>
          <cell r="J6" t="str">
            <v>3rd Quarter</v>
          </cell>
        </row>
        <row r="7">
          <cell r="F7">
            <v>4</v>
          </cell>
          <cell r="G7" t="str">
            <v>October</v>
          </cell>
          <cell r="H7" t="str">
            <v>November</v>
          </cell>
          <cell r="I7" t="str">
            <v>December</v>
          </cell>
          <cell r="J7" t="str">
            <v>4th Quarter</v>
          </cell>
        </row>
        <row r="9">
          <cell r="C9" t="str">
            <v>Income &amp; Expense</v>
          </cell>
        </row>
        <row r="10">
          <cell r="C10" t="str">
            <v>4000:  Income</v>
          </cell>
        </row>
        <row r="11">
          <cell r="B11">
            <v>4000</v>
          </cell>
          <cell r="C11" t="str">
            <v>Contributions (Principal Increase)</v>
          </cell>
          <cell r="F11">
            <v>1</v>
          </cell>
          <cell r="G11" t="str">
            <v>January</v>
          </cell>
          <cell r="H11">
            <v>1</v>
          </cell>
        </row>
        <row r="12">
          <cell r="B12">
            <v>4010</v>
          </cell>
          <cell r="C12" t="str">
            <v>Interest</v>
          </cell>
          <cell r="F12">
            <v>2</v>
          </cell>
          <cell r="G12" t="str">
            <v>February</v>
          </cell>
          <cell r="H12">
            <v>2</v>
          </cell>
        </row>
        <row r="13">
          <cell r="B13">
            <v>4020</v>
          </cell>
          <cell r="C13" t="str">
            <v>Change in Investment Value</v>
          </cell>
          <cell r="F13">
            <v>3</v>
          </cell>
          <cell r="G13" t="str">
            <v>March</v>
          </cell>
          <cell r="H13">
            <v>3</v>
          </cell>
        </row>
        <row r="14">
          <cell r="F14">
            <v>4</v>
          </cell>
          <cell r="G14" t="str">
            <v>April</v>
          </cell>
          <cell r="H14">
            <v>4</v>
          </cell>
        </row>
        <row r="15">
          <cell r="C15" t="str">
            <v>5000:  Expense</v>
          </cell>
          <cell r="F15">
            <v>5</v>
          </cell>
          <cell r="G15" t="str">
            <v>May</v>
          </cell>
          <cell r="H15">
            <v>5</v>
          </cell>
        </row>
        <row r="16">
          <cell r="B16">
            <v>5000</v>
          </cell>
          <cell r="C16" t="str">
            <v>Grants</v>
          </cell>
          <cell r="F16">
            <v>6</v>
          </cell>
          <cell r="G16" t="str">
            <v>June</v>
          </cell>
          <cell r="H16">
            <v>6</v>
          </cell>
        </row>
        <row r="17">
          <cell r="B17">
            <v>5010</v>
          </cell>
          <cell r="C17" t="str">
            <v>Fund Expenses</v>
          </cell>
          <cell r="F17">
            <v>7</v>
          </cell>
          <cell r="G17" t="str">
            <v>July</v>
          </cell>
          <cell r="H17">
            <v>7</v>
          </cell>
        </row>
        <row r="18">
          <cell r="B18">
            <v>5020</v>
          </cell>
          <cell r="C18" t="str">
            <v>Transfer Funds</v>
          </cell>
          <cell r="F18">
            <v>8</v>
          </cell>
          <cell r="G18" t="str">
            <v>August</v>
          </cell>
          <cell r="H18">
            <v>8</v>
          </cell>
        </row>
        <row r="19">
          <cell r="B19">
            <v>5050</v>
          </cell>
          <cell r="C19" t="str">
            <v>Reductions to Principal</v>
          </cell>
          <cell r="F19">
            <v>9</v>
          </cell>
          <cell r="G19" t="str">
            <v>September</v>
          </cell>
          <cell r="H19">
            <v>9</v>
          </cell>
        </row>
        <row r="20">
          <cell r="F20">
            <v>10</v>
          </cell>
          <cell r="G20" t="str">
            <v>October</v>
          </cell>
          <cell r="H20">
            <v>10</v>
          </cell>
        </row>
        <row r="21">
          <cell r="F21">
            <v>11</v>
          </cell>
          <cell r="G21" t="str">
            <v>November</v>
          </cell>
          <cell r="H21">
            <v>11</v>
          </cell>
        </row>
        <row r="22">
          <cell r="F22">
            <v>12</v>
          </cell>
          <cell r="G22" t="str">
            <v>December</v>
          </cell>
          <cell r="H22">
            <v>12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L31"/>
  <sheetViews>
    <sheetView showGridLines="0" tabSelected="1" zoomScale="80" zoomScaleNormal="80" workbookViewId="0">
      <selection activeCell="E17" sqref="E17"/>
    </sheetView>
  </sheetViews>
  <sheetFormatPr defaultRowHeight="15.5"/>
  <cols>
    <col min="1" max="1" width="3.453125" style="4" customWidth="1"/>
    <col min="2" max="2" width="13.26953125" style="4" customWidth="1"/>
    <col min="3" max="3" width="9.453125" style="4" hidden="1" customWidth="1"/>
    <col min="4" max="4" width="12.6328125" style="4" customWidth="1"/>
    <col min="5" max="5" width="32.90625" style="4" customWidth="1"/>
    <col min="6" max="6" width="10.08984375" style="4" customWidth="1"/>
    <col min="7" max="7" width="35.36328125" style="4" customWidth="1"/>
    <col min="8" max="8" width="15.90625" style="13" customWidth="1"/>
    <col min="9" max="9" width="16" style="4" customWidth="1"/>
    <col min="10" max="10" width="43.7265625" style="30" customWidth="1"/>
    <col min="11" max="11" width="9.08984375" style="4" bestFit="1" customWidth="1"/>
    <col min="12" max="16384" width="8.7265625" style="4"/>
  </cols>
  <sheetData>
    <row r="1" spans="1:12" s="3" customFormat="1" ht="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s="3" customFormat="1" ht="2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2" ht="23">
      <c r="B3" s="5" t="str">
        <f>+'[1]Top Level'!B3&amp;" Grant Report"</f>
        <v>2019 Grant Report</v>
      </c>
      <c r="C3" s="5"/>
      <c r="D3" s="5"/>
      <c r="E3" s="5"/>
      <c r="F3" s="5"/>
      <c r="G3" s="5"/>
      <c r="H3" s="5"/>
      <c r="I3" s="5"/>
      <c r="J3" s="5"/>
    </row>
    <row r="4" spans="1:12" ht="11.5" customHeight="1">
      <c r="B4" s="6"/>
      <c r="C4" s="6"/>
      <c r="D4" s="6"/>
      <c r="E4" s="6"/>
      <c r="F4" s="6"/>
      <c r="G4" s="6"/>
      <c r="H4" s="6"/>
      <c r="I4" s="6"/>
      <c r="J4" s="6"/>
    </row>
    <row r="5" spans="1:12" ht="22.5" customHeight="1"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8" t="s">
        <v>8</v>
      </c>
      <c r="I5" s="8"/>
      <c r="J5" s="9"/>
    </row>
    <row r="6" spans="1:12" ht="29" customHeight="1">
      <c r="B6" s="10"/>
      <c r="C6" s="10"/>
      <c r="D6" s="10"/>
      <c r="E6" s="10"/>
      <c r="F6" s="10"/>
      <c r="G6" s="10"/>
      <c r="H6" s="11" t="s">
        <v>9</v>
      </c>
      <c r="I6" s="11" t="s">
        <v>10</v>
      </c>
      <c r="J6" s="12" t="s">
        <v>11</v>
      </c>
    </row>
    <row r="7" spans="1:12" s="13" customFormat="1">
      <c r="B7" s="14" t="s">
        <v>12</v>
      </c>
      <c r="C7" s="15"/>
      <c r="D7" s="17">
        <v>1000</v>
      </c>
      <c r="E7" s="16" t="str">
        <f t="shared" ref="E7:E13" si="0">IF($D7="","",VLOOKUP($D7,Chart,2))</f>
        <v>Fidelity Investments</v>
      </c>
      <c r="F7" s="17">
        <v>5000</v>
      </c>
      <c r="G7" s="16" t="str">
        <f t="shared" ref="G7:G13" si="1">IF($F7="","",VLOOKUP($F7,Chart,2))</f>
        <v>Grants</v>
      </c>
      <c r="H7" s="18"/>
      <c r="I7" s="18">
        <v>2000</v>
      </c>
      <c r="J7" s="19" t="s">
        <v>13</v>
      </c>
    </row>
    <row r="8" spans="1:12" s="13" customFormat="1" ht="31">
      <c r="B8" s="14" t="s">
        <v>12</v>
      </c>
      <c r="C8" s="15"/>
      <c r="D8" s="17">
        <v>1000</v>
      </c>
      <c r="E8" s="16" t="str">
        <f t="shared" si="0"/>
        <v>Fidelity Investments</v>
      </c>
      <c r="F8" s="17">
        <v>5000</v>
      </c>
      <c r="G8" s="16" t="str">
        <f t="shared" si="1"/>
        <v>Grants</v>
      </c>
      <c r="H8" s="18"/>
      <c r="I8" s="18">
        <v>1000</v>
      </c>
      <c r="J8" s="19" t="s">
        <v>14</v>
      </c>
    </row>
    <row r="9" spans="1:12" s="13" customFormat="1" ht="31">
      <c r="B9" s="14" t="s">
        <v>12</v>
      </c>
      <c r="C9" s="15"/>
      <c r="D9" s="17">
        <v>1000</v>
      </c>
      <c r="E9" s="16" t="str">
        <f t="shared" si="0"/>
        <v>Fidelity Investments</v>
      </c>
      <c r="F9" s="17">
        <v>5000</v>
      </c>
      <c r="G9" s="16" t="str">
        <f t="shared" si="1"/>
        <v>Grants</v>
      </c>
      <c r="H9" s="18"/>
      <c r="I9" s="18">
        <v>2000</v>
      </c>
      <c r="J9" s="19" t="s">
        <v>15</v>
      </c>
    </row>
    <row r="10" spans="1:12" s="13" customFormat="1" ht="31">
      <c r="B10" s="14" t="s">
        <v>12</v>
      </c>
      <c r="C10" s="15"/>
      <c r="D10" s="17">
        <v>1000</v>
      </c>
      <c r="E10" s="16" t="str">
        <f t="shared" si="0"/>
        <v>Fidelity Investments</v>
      </c>
      <c r="F10" s="17">
        <v>5000</v>
      </c>
      <c r="G10" s="16" t="str">
        <f t="shared" si="1"/>
        <v>Grants</v>
      </c>
      <c r="H10" s="18"/>
      <c r="I10" s="18">
        <v>3000</v>
      </c>
      <c r="J10" s="19" t="s">
        <v>16</v>
      </c>
    </row>
    <row r="11" spans="1:12" s="13" customFormat="1" ht="31">
      <c r="B11" s="14" t="s">
        <v>12</v>
      </c>
      <c r="C11" s="15"/>
      <c r="D11" s="17">
        <v>1000</v>
      </c>
      <c r="E11" s="16" t="str">
        <f t="shared" si="0"/>
        <v>Fidelity Investments</v>
      </c>
      <c r="F11" s="17">
        <v>5000</v>
      </c>
      <c r="G11" s="16" t="str">
        <f t="shared" si="1"/>
        <v>Grants</v>
      </c>
      <c r="H11" s="18"/>
      <c r="I11" s="18">
        <v>1000</v>
      </c>
      <c r="J11" s="19" t="s">
        <v>17</v>
      </c>
    </row>
    <row r="12" spans="1:12" s="13" customFormat="1" ht="31">
      <c r="B12" s="14" t="s">
        <v>12</v>
      </c>
      <c r="C12" s="15"/>
      <c r="D12" s="17">
        <v>1010</v>
      </c>
      <c r="E12" s="16" t="str">
        <f t="shared" si="0"/>
        <v>Johnson Bank - Checking</v>
      </c>
      <c r="F12" s="17">
        <v>5000</v>
      </c>
      <c r="G12" s="16" t="str">
        <f t="shared" si="1"/>
        <v>Grants</v>
      </c>
      <c r="H12" s="18"/>
      <c r="I12" s="18">
        <v>3200</v>
      </c>
      <c r="J12" s="19" t="s">
        <v>18</v>
      </c>
    </row>
    <row r="13" spans="1:12" s="13" customFormat="1">
      <c r="B13" s="14"/>
      <c r="C13" s="15" t="str">
        <f t="shared" ref="C13" si="2">IF(B13="","",VLOOKUP(B13,LKMonthName,2,0))</f>
        <v/>
      </c>
      <c r="D13" s="17"/>
      <c r="E13" s="16" t="str">
        <f t="shared" si="0"/>
        <v/>
      </c>
      <c r="F13" s="17"/>
      <c r="G13" s="16" t="str">
        <f t="shared" si="1"/>
        <v/>
      </c>
      <c r="H13" s="20"/>
      <c r="I13" s="20"/>
      <c r="J13" s="19"/>
    </row>
    <row r="14" spans="1:12" ht="6.5" customHeight="1">
      <c r="B14" s="21"/>
      <c r="C14" s="22"/>
      <c r="D14" s="22"/>
      <c r="E14" s="22"/>
      <c r="F14" s="23"/>
      <c r="G14" s="24"/>
      <c r="H14" s="25"/>
      <c r="I14" s="25"/>
      <c r="J14" s="26"/>
    </row>
    <row r="15" spans="1:12">
      <c r="B15" s="27"/>
      <c r="C15" s="27"/>
      <c r="D15" s="27"/>
      <c r="E15" s="27"/>
      <c r="F15" s="27"/>
      <c r="G15" s="27"/>
      <c r="H15" s="28">
        <f>SUM(H7:H14)</f>
        <v>0</v>
      </c>
      <c r="I15" s="28">
        <f>SUM(I7:I14)</f>
        <v>12200</v>
      </c>
      <c r="J15" s="29"/>
    </row>
    <row r="18" spans="1:12" s="30" customFormat="1">
      <c r="A18" s="4"/>
      <c r="B18" s="4"/>
      <c r="C18" s="4"/>
      <c r="D18" s="4"/>
      <c r="E18" s="4"/>
      <c r="F18" s="4"/>
      <c r="G18" s="4"/>
      <c r="H18" s="4"/>
      <c r="I18" s="4"/>
      <c r="K18" s="4"/>
      <c r="L18" s="4"/>
    </row>
    <row r="31" spans="1:12" s="30" customFormat="1">
      <c r="A31" s="4"/>
      <c r="B31" s="4"/>
      <c r="C31" s="4"/>
      <c r="D31" s="4"/>
      <c r="E31" s="4"/>
      <c r="F31" s="4"/>
      <c r="G31" s="4"/>
      <c r="H31" s="13"/>
      <c r="I31" s="13"/>
      <c r="K31" s="4"/>
      <c r="L31" s="4"/>
    </row>
  </sheetData>
  <autoFilter ref="B6:J13">
    <filterColumn colId="2"/>
    <filterColumn colId="3"/>
    <filterColumn colId="4"/>
  </autoFilter>
  <mergeCells count="11">
    <mergeCell ref="H5:I5"/>
    <mergeCell ref="A1:J1"/>
    <mergeCell ref="A2:J2"/>
    <mergeCell ref="B3:J3"/>
    <mergeCell ref="B4:J4"/>
    <mergeCell ref="B5:B6"/>
    <mergeCell ref="C5:C6"/>
    <mergeCell ref="D5:D6"/>
    <mergeCell ref="E5:E6"/>
    <mergeCell ref="F5:F6"/>
    <mergeCell ref="G5:G6"/>
  </mergeCells>
  <dataValidations count="3">
    <dataValidation type="list" allowBlank="1" showInputMessage="1" showErrorMessage="1" sqref="F14">
      <formula1>AcctNumber</formula1>
    </dataValidation>
    <dataValidation type="list" allowBlank="1" showInputMessage="1" showErrorMessage="1" sqref="B7:B14">
      <formula1>MonthName</formula1>
    </dataValidation>
    <dataValidation type="list" allowBlank="1" showInputMessage="1" showErrorMessage="1" sqref="F7:F13">
      <formula1>Accounts</formula1>
    </dataValidation>
  </dataValidations>
  <pageMargins left="0.2" right="0.2" top="0.25" bottom="0.5" header="0.3" footer="0.25"/>
  <pageSetup scale="73" fitToHeight="0" orientation="landscape" r:id="rId1"/>
  <headerFooter>
    <oddFooter>&amp;L&amp;D&amp;RPage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Data Entry</vt:lpstr>
      <vt:lpstr>'Data Entry'!Print_Titles</vt:lpstr>
      <vt:lpstr>SumAccount</vt:lpstr>
      <vt:lpstr>SumBank</vt:lpstr>
      <vt:lpstr>SumExp</vt:lpstr>
      <vt:lpstr>SumMonth</vt:lpstr>
      <vt:lpstr>SumMonthNum</vt:lpstr>
      <vt:lpstr>SumRevenue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 Jacobson</cp:lastModifiedBy>
  <dcterms:created xsi:type="dcterms:W3CDTF">2020-04-14T19:35:08Z</dcterms:created>
  <dcterms:modified xsi:type="dcterms:W3CDTF">2020-04-14T19:36:32Z</dcterms:modified>
</cp:coreProperties>
</file>